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24480" windowHeight="14940" activeTab="0"/>
  </bookViews>
  <sheets>
    <sheet name="FY2019-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<sst xmlns="http://schemas.openxmlformats.org/spreadsheetml/2006/main" count="199" uniqueCount="138">
  <si>
    <t>City Operations</t>
  </si>
  <si>
    <t>City Income</t>
  </si>
  <si>
    <t>Budget</t>
  </si>
  <si>
    <t>Municipal Court Fines</t>
  </si>
  <si>
    <t>Franchise - AEP</t>
  </si>
  <si>
    <t>Franchise - TGS</t>
  </si>
  <si>
    <t>Franchise - ATT/SBC</t>
  </si>
  <si>
    <t>Franchise - TWC</t>
  </si>
  <si>
    <t>Franchise - MVEC</t>
  </si>
  <si>
    <t>$</t>
  </si>
  <si>
    <t>Interest Earned - Bank Accounts</t>
  </si>
  <si>
    <t>License Fees</t>
  </si>
  <si>
    <t>Permit Fees</t>
  </si>
  <si>
    <t xml:space="preserve">Property Tax Revenue    </t>
  </si>
  <si>
    <t>Property Tax Collection Fees</t>
  </si>
  <si>
    <t>Property Tax Penalty &amp; Interest</t>
  </si>
  <si>
    <t>Sales Tax</t>
  </si>
  <si>
    <t>Taxes - Liquor</t>
  </si>
  <si>
    <t>Municipal Court Technology Fund</t>
  </si>
  <si>
    <t>Security Building Technology Fund</t>
  </si>
  <si>
    <t>Police Grants</t>
  </si>
  <si>
    <t>Park &amp; Rec Board Donations</t>
  </si>
  <si>
    <t>Miscellaneous</t>
  </si>
  <si>
    <t>Total City Income</t>
  </si>
  <si>
    <t>City Expenses</t>
  </si>
  <si>
    <t xml:space="preserve">Administrative Personnel </t>
  </si>
  <si>
    <t>Administrative Expenses</t>
  </si>
  <si>
    <t>Administrative Capital</t>
  </si>
  <si>
    <t>Total Administrative Expenses</t>
  </si>
  <si>
    <t>Police Department Personnel</t>
  </si>
  <si>
    <t>Police Department Expenses</t>
  </si>
  <si>
    <t xml:space="preserve">Police Department Capital </t>
  </si>
  <si>
    <t>Total Police Department Expenses</t>
  </si>
  <si>
    <t xml:space="preserve">Public Works Personnel </t>
  </si>
  <si>
    <t>Public Works Expenses</t>
  </si>
  <si>
    <t>Public Works Capital</t>
  </si>
  <si>
    <t>Total Public Works Expenses</t>
  </si>
  <si>
    <t>Municipal Court Expenses</t>
  </si>
  <si>
    <t>Municipal Court Capital</t>
  </si>
  <si>
    <t>Total Municipal Court Expenses</t>
  </si>
  <si>
    <t xml:space="preserve">Grand Total  City Personnel </t>
  </si>
  <si>
    <t xml:space="preserve">Grand Total  City Expenses </t>
  </si>
  <si>
    <t>Grand Total City Capital</t>
  </si>
  <si>
    <t>Total City Expenses</t>
  </si>
  <si>
    <t>Ending Balance</t>
  </si>
  <si>
    <t>Administrative</t>
  </si>
  <si>
    <t>Administrative Personnel</t>
  </si>
  <si>
    <t xml:space="preserve">Payroll </t>
  </si>
  <si>
    <t>Payroll Taxes (7.65%)</t>
  </si>
  <si>
    <t>Unemployment Tax for all employees</t>
  </si>
  <si>
    <t>Retirement Match</t>
  </si>
  <si>
    <t>Worker's Comp. Insurance</t>
  </si>
  <si>
    <t xml:space="preserve">Health Insurance </t>
  </si>
  <si>
    <t>Sub-Total</t>
  </si>
  <si>
    <t xml:space="preserve"> </t>
  </si>
  <si>
    <t>Audit</t>
  </si>
  <si>
    <t>Building Inspector</t>
  </si>
  <si>
    <t>Computer Programmer</t>
  </si>
  <si>
    <t>Copier Maintenance</t>
  </si>
  <si>
    <t>Dues and Memberships/subscriptions</t>
  </si>
  <si>
    <t>Election Expense</t>
  </si>
  <si>
    <t>Insurance</t>
  </si>
  <si>
    <t>Legal Fees</t>
  </si>
  <si>
    <t>Legal Notices</t>
  </si>
  <si>
    <t xml:space="preserve">Office Building Maintenance </t>
  </si>
  <si>
    <t>Office Supplies &amp; Printing</t>
  </si>
  <si>
    <t>Tax Appraisal</t>
  </si>
  <si>
    <t>Tax Collection Fees/Tax Attorney Fees</t>
  </si>
  <si>
    <t>Telephone &amp; Website</t>
  </si>
  <si>
    <t>Travel and Training</t>
  </si>
  <si>
    <t>Office Electricity</t>
  </si>
  <si>
    <t>Janitorial Service</t>
  </si>
  <si>
    <t>Total Administrative</t>
  </si>
  <si>
    <t>Police Department</t>
  </si>
  <si>
    <t xml:space="preserve">Insurance - Health </t>
  </si>
  <si>
    <t xml:space="preserve">Gas &amp; Oil </t>
  </si>
  <si>
    <t>Vehicle Maintenance</t>
  </si>
  <si>
    <t>National Night Out</t>
  </si>
  <si>
    <t>Physicals / Drug Testing</t>
  </si>
  <si>
    <t>Cell Phones</t>
  </si>
  <si>
    <t>Ammo</t>
  </si>
  <si>
    <t>Radio Airway Usage</t>
  </si>
  <si>
    <t>Uniforms</t>
  </si>
  <si>
    <t>Tasers</t>
  </si>
  <si>
    <t>Police Department Capital</t>
  </si>
  <si>
    <t>Total Police Department</t>
  </si>
  <si>
    <t>Public Works</t>
  </si>
  <si>
    <t>Public Works Personnel</t>
  </si>
  <si>
    <t>Insurance - Health</t>
  </si>
  <si>
    <t>Gas &amp; Oil</t>
  </si>
  <si>
    <t>Vehicle and Machine Maintenance</t>
  </si>
  <si>
    <t>Street Lights (electrical)</t>
  </si>
  <si>
    <t>Park and Recreation Board</t>
  </si>
  <si>
    <t>Street Signs and Street Repairs</t>
  </si>
  <si>
    <t>Weed Control &amp; Debris Hauling</t>
  </si>
  <si>
    <t>Mosquito Control</t>
  </si>
  <si>
    <t>Total Public Works Department</t>
  </si>
  <si>
    <t>Municipal Court</t>
  </si>
  <si>
    <t>Jail Fees</t>
  </si>
  <si>
    <t>Court Software</t>
  </si>
  <si>
    <t>State Court Costs</t>
  </si>
  <si>
    <t xml:space="preserve">Judges Training </t>
  </si>
  <si>
    <t>Total Municipal Court</t>
  </si>
  <si>
    <t>Water Operations</t>
  </si>
  <si>
    <t>Water Income</t>
  </si>
  <si>
    <t>Connect &amp; Reconnect Fees</t>
  </si>
  <si>
    <t>Fire Service Fees</t>
  </si>
  <si>
    <t>Fuel Adjustment Fee</t>
  </si>
  <si>
    <t xml:space="preserve">Sewer Fees </t>
  </si>
  <si>
    <t>Water Sales</t>
  </si>
  <si>
    <t>Past Due Penalty Fees</t>
  </si>
  <si>
    <t>Backflow Prevention Program</t>
  </si>
  <si>
    <t>Transfer in from Money Mkt.  Acct.</t>
  </si>
  <si>
    <t>Total Water Income</t>
  </si>
  <si>
    <t>Water Expenses</t>
  </si>
  <si>
    <t xml:space="preserve">Water Department Personnel </t>
  </si>
  <si>
    <t>Water Department Expenses</t>
  </si>
  <si>
    <t>Water Department Capital</t>
  </si>
  <si>
    <t>Total Water Expenses</t>
  </si>
  <si>
    <t>Water Department</t>
  </si>
  <si>
    <t>Water Department Personnel</t>
  </si>
  <si>
    <t>Electricity - Plant</t>
  </si>
  <si>
    <t>Engineering</t>
  </si>
  <si>
    <t>Fire Service Fee</t>
  </si>
  <si>
    <t>Laboratory Testing</t>
  </si>
  <si>
    <t>Training</t>
  </si>
  <si>
    <t>Permit &amp; Licensing</t>
  </si>
  <si>
    <t>Postage</t>
  </si>
  <si>
    <t>Cell Phone</t>
  </si>
  <si>
    <t>Stormwater Program</t>
  </si>
  <si>
    <t>Water Treatment</t>
  </si>
  <si>
    <t>Plant Operations</t>
  </si>
  <si>
    <t>Plant, Clarifier &amp; Lift Station Maintenance</t>
  </si>
  <si>
    <t>Total Water Department</t>
  </si>
  <si>
    <t>2021 Budget</t>
  </si>
  <si>
    <t>2 New Tasers</t>
  </si>
  <si>
    <t>Bullet Proof Vests</t>
  </si>
  <si>
    <t>Manhole Fiberglass Liners (6 manholes)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</si>
</sst>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%"/>
    <numFmt numFmtId="169" formatCode="&quot;$&quot;#,##0;\-&quot;$&quot;#,##0"/>
    <numFmt numFmtId="170" formatCode="&quot;$&quot;#,##0"/>
    <numFmt numFmtId="171" formatCode="_([$$-409]* #,##0.00_);_([$$-409]* \(#,##0.00\);_([$$-409]* &quot;-&quot;??_);_(@_)"/>
    <numFmt numFmtId="172" formatCode="[$-409]dddd\,\ mmmm\ 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4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2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42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4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42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170" fontId="7" fillId="0" borderId="0" xfId="0" applyNumberFormat="1" applyFont="1" applyFill="1" applyAlignment="1">
      <alignment horizontal="center"/>
    </xf>
    <xf numFmtId="42" fontId="7" fillId="32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zoomScale="75" zoomScaleNormal="75" zoomScaleSheetLayoutView="75" workbookViewId="0" topLeftCell="A163">
      <selection activeCell="M172" sqref="M172"/>
    </sheetView>
  </sheetViews>
  <sheetFormatPr defaultColWidth="9.140625" defaultRowHeight="12.75"/>
  <cols>
    <col min="1" max="1" width="91.421875" style="3" bestFit="1" customWidth="1"/>
    <col min="2" max="2" width="29.7109375" style="3" bestFit="1" customWidth="1"/>
    <col min="3" max="3" width="20.28125" style="3" hidden="1" customWidth="1"/>
    <col min="4" max="4" width="9.140625" style="3" customWidth="1"/>
    <col min="5" max="5" width="0.13671875" style="3" customWidth="1"/>
    <col min="6" max="6" width="8.421875" style="3" customWidth="1"/>
    <col min="7" max="16384" width="9.140625" style="3" customWidth="1"/>
  </cols>
  <sheetData>
    <row r="1" spans="1:4" ht="27">
      <c r="A1" s="12" t="s">
        <v>0</v>
      </c>
      <c r="B1" s="13"/>
      <c r="C1" s="7"/>
      <c r="D1" s="1"/>
    </row>
    <row r="2" spans="1:4" ht="27.75" thickBot="1">
      <c r="A2" s="14" t="s">
        <v>1</v>
      </c>
      <c r="B2" s="15" t="s">
        <v>134</v>
      </c>
      <c r="C2" s="7"/>
      <c r="D2" s="1"/>
    </row>
    <row r="3" spans="1:4" ht="27">
      <c r="A3" s="16" t="s">
        <v>3</v>
      </c>
      <c r="B3" s="17">
        <v>40000</v>
      </c>
      <c r="C3" s="7"/>
      <c r="D3" s="1"/>
    </row>
    <row r="4" spans="1:4" ht="27">
      <c r="A4" s="16" t="s">
        <v>4</v>
      </c>
      <c r="B4" s="17">
        <v>30000</v>
      </c>
      <c r="C4" s="7"/>
      <c r="D4" s="1"/>
    </row>
    <row r="5" spans="1:4" ht="27">
      <c r="A5" s="16" t="s">
        <v>5</v>
      </c>
      <c r="B5" s="17">
        <v>700</v>
      </c>
      <c r="C5" s="7"/>
      <c r="D5" s="1"/>
    </row>
    <row r="6" spans="1:4" ht="27">
      <c r="A6" s="16" t="s">
        <v>6</v>
      </c>
      <c r="B6" s="17">
        <v>1000</v>
      </c>
      <c r="C6" s="7"/>
      <c r="D6" s="1"/>
    </row>
    <row r="7" spans="1:4" ht="27">
      <c r="A7" s="16" t="s">
        <v>7</v>
      </c>
      <c r="B7" s="17">
        <v>25000</v>
      </c>
      <c r="C7" s="7"/>
      <c r="D7" s="1"/>
    </row>
    <row r="8" spans="1:4" ht="27">
      <c r="A8" s="16" t="s">
        <v>8</v>
      </c>
      <c r="B8" s="17">
        <v>300</v>
      </c>
      <c r="C8" s="7"/>
      <c r="D8" s="1"/>
    </row>
    <row r="9" spans="1:4" ht="27">
      <c r="A9" s="18" t="s">
        <v>10</v>
      </c>
      <c r="B9" s="17">
        <v>700</v>
      </c>
      <c r="C9" s="7"/>
      <c r="D9" s="1"/>
    </row>
    <row r="10" spans="1:4" ht="27">
      <c r="A10" s="16" t="s">
        <v>11</v>
      </c>
      <c r="B10" s="17">
        <v>3500</v>
      </c>
      <c r="C10" s="7"/>
      <c r="D10" s="1"/>
    </row>
    <row r="11" spans="1:4" ht="27">
      <c r="A11" s="16" t="s">
        <v>12</v>
      </c>
      <c r="B11" s="17">
        <v>9000</v>
      </c>
      <c r="C11" s="7"/>
      <c r="D11" s="1"/>
    </row>
    <row r="12" spans="1:4" ht="27">
      <c r="A12" s="18" t="s">
        <v>13</v>
      </c>
      <c r="B12" s="17">
        <v>619500</v>
      </c>
      <c r="C12" s="7">
        <v>0.515463</v>
      </c>
      <c r="D12" s="1"/>
    </row>
    <row r="13" spans="1:4" ht="27">
      <c r="A13" s="18" t="s">
        <v>14</v>
      </c>
      <c r="B13" s="17">
        <v>1000</v>
      </c>
      <c r="C13" s="7"/>
      <c r="D13" s="1"/>
    </row>
    <row r="14" spans="1:4" ht="27">
      <c r="A14" s="18" t="s">
        <v>15</v>
      </c>
      <c r="B14" s="17">
        <v>3000</v>
      </c>
      <c r="C14" s="7"/>
      <c r="D14" s="1"/>
    </row>
    <row r="15" spans="1:4" ht="27">
      <c r="A15" s="16" t="s">
        <v>16</v>
      </c>
      <c r="B15" s="17">
        <v>110000</v>
      </c>
      <c r="C15" s="7"/>
      <c r="D15" s="1"/>
    </row>
    <row r="16" spans="1:4" ht="27">
      <c r="A16" s="16" t="s">
        <v>17</v>
      </c>
      <c r="B16" s="17">
        <v>3500</v>
      </c>
      <c r="C16" s="7"/>
      <c r="D16" s="1"/>
    </row>
    <row r="17" spans="1:4" ht="27">
      <c r="A17" s="16" t="s">
        <v>18</v>
      </c>
      <c r="B17" s="17">
        <v>900</v>
      </c>
      <c r="C17" s="7"/>
      <c r="D17" s="1"/>
    </row>
    <row r="18" spans="1:4" ht="27">
      <c r="A18" s="16" t="s">
        <v>19</v>
      </c>
      <c r="B18" s="17">
        <v>700</v>
      </c>
      <c r="C18" s="7"/>
      <c r="D18" s="1"/>
    </row>
    <row r="19" spans="1:4" ht="27">
      <c r="A19" s="16" t="s">
        <v>20</v>
      </c>
      <c r="B19" s="17">
        <v>0</v>
      </c>
      <c r="C19" s="7"/>
      <c r="D19" s="1"/>
    </row>
    <row r="20" spans="1:6" ht="27">
      <c r="A20" s="16" t="s">
        <v>21</v>
      </c>
      <c r="B20" s="17">
        <v>0</v>
      </c>
      <c r="C20" s="8"/>
      <c r="D20" s="5"/>
      <c r="E20" s="4"/>
      <c r="F20" s="4"/>
    </row>
    <row r="21" spans="1:4" ht="27.75" thickBot="1">
      <c r="A21" s="19" t="s">
        <v>22</v>
      </c>
      <c r="B21" s="20">
        <v>5000</v>
      </c>
      <c r="C21" s="7"/>
      <c r="D21" s="1"/>
    </row>
    <row r="22" spans="1:4" ht="27.75" thickTop="1">
      <c r="A22" s="21" t="s">
        <v>23</v>
      </c>
      <c r="B22" s="22">
        <f>SUM(B3:B21)</f>
        <v>853800</v>
      </c>
      <c r="C22" s="7"/>
      <c r="D22" s="1"/>
    </row>
    <row r="23" spans="1:4" ht="27">
      <c r="A23" s="18"/>
      <c r="B23" s="17"/>
      <c r="C23" s="7"/>
      <c r="D23" s="1"/>
    </row>
    <row r="24" spans="1:4" ht="27.75" thickBot="1">
      <c r="A24" s="14" t="s">
        <v>24</v>
      </c>
      <c r="B24" s="15"/>
      <c r="C24" s="7"/>
      <c r="D24" s="1"/>
    </row>
    <row r="25" spans="1:4" ht="27">
      <c r="A25" s="18" t="s">
        <v>25</v>
      </c>
      <c r="B25" s="17">
        <f>SUM(B59)</f>
        <v>132500</v>
      </c>
      <c r="C25" s="7"/>
      <c r="D25" s="1"/>
    </row>
    <row r="26" spans="1:4" ht="27">
      <c r="A26" s="23" t="s">
        <v>26</v>
      </c>
      <c r="B26" s="22">
        <f>SUM(B80)</f>
        <v>109600</v>
      </c>
      <c r="C26" s="7"/>
      <c r="D26" s="1"/>
    </row>
    <row r="27" spans="1:4" ht="27.75" thickBot="1">
      <c r="A27" s="23" t="s">
        <v>27</v>
      </c>
      <c r="B27" s="20">
        <f>SUM(B84)</f>
        <v>0</v>
      </c>
      <c r="C27" s="7"/>
      <c r="D27" s="1"/>
    </row>
    <row r="28" spans="1:4" ht="27.75" thickTop="1">
      <c r="A28" s="21" t="s">
        <v>28</v>
      </c>
      <c r="B28" s="17">
        <f>SUM(B25:B27)</f>
        <v>242100</v>
      </c>
      <c r="C28" s="7"/>
      <c r="D28" s="1"/>
    </row>
    <row r="29" spans="1:4" ht="27">
      <c r="A29" s="18"/>
      <c r="B29" s="17"/>
      <c r="C29" s="7"/>
      <c r="D29" s="1"/>
    </row>
    <row r="30" spans="1:4" ht="27">
      <c r="A30" s="18" t="s">
        <v>29</v>
      </c>
      <c r="B30" s="17">
        <f>SUM(B93)</f>
        <v>246900</v>
      </c>
      <c r="C30" s="7"/>
      <c r="D30" s="1"/>
    </row>
    <row r="31" spans="1:4" ht="27">
      <c r="A31" s="23" t="s">
        <v>30</v>
      </c>
      <c r="B31" s="22">
        <f>SUM(B108)</f>
        <v>51700</v>
      </c>
      <c r="C31" s="7"/>
      <c r="D31" s="1"/>
    </row>
    <row r="32" spans="1:4" ht="27.75" thickBot="1">
      <c r="A32" s="23" t="s">
        <v>31</v>
      </c>
      <c r="B32" s="20">
        <f>SUM(B113)</f>
        <v>5100</v>
      </c>
      <c r="C32" s="7"/>
      <c r="D32" s="1"/>
    </row>
    <row r="33" spans="1:4" ht="27.75" thickTop="1">
      <c r="A33" s="21" t="s">
        <v>32</v>
      </c>
      <c r="B33" s="17">
        <f>SUM(B30:B32)</f>
        <v>303700</v>
      </c>
      <c r="C33" s="7"/>
      <c r="D33" s="1"/>
    </row>
    <row r="34" spans="1:4" ht="27">
      <c r="A34" s="24"/>
      <c r="B34" s="17"/>
      <c r="C34" s="7"/>
      <c r="D34" s="1"/>
    </row>
    <row r="35" spans="1:4" ht="27">
      <c r="A35" s="18" t="s">
        <v>33</v>
      </c>
      <c r="B35" s="17">
        <f>SUM(B125)</f>
        <v>76700</v>
      </c>
      <c r="C35" s="7"/>
      <c r="D35" s="1"/>
    </row>
    <row r="36" spans="1:4" ht="27">
      <c r="A36" s="23" t="s">
        <v>34</v>
      </c>
      <c r="B36" s="22">
        <f>SUM(B137)</f>
        <v>62100</v>
      </c>
      <c r="C36" s="7"/>
      <c r="D36" s="1"/>
    </row>
    <row r="37" spans="1:4" ht="27.75" thickBot="1">
      <c r="A37" s="23" t="s">
        <v>35</v>
      </c>
      <c r="B37" s="20">
        <f>SUM(B143)</f>
        <v>71400</v>
      </c>
      <c r="C37" s="7"/>
      <c r="D37" s="1"/>
    </row>
    <row r="38" spans="1:4" ht="27.75" thickTop="1">
      <c r="A38" s="21" t="s">
        <v>36</v>
      </c>
      <c r="B38" s="22">
        <f>SUM(B35:B37)</f>
        <v>210200</v>
      </c>
      <c r="C38" s="7"/>
      <c r="D38" s="1"/>
    </row>
    <row r="39" spans="1:4" ht="27">
      <c r="A39" s="18"/>
      <c r="B39" s="22"/>
      <c r="C39" s="7"/>
      <c r="D39" s="1"/>
    </row>
    <row r="40" spans="1:4" ht="27">
      <c r="A40" s="23" t="s">
        <v>37</v>
      </c>
      <c r="B40" s="22">
        <f>SUM(B154)</f>
        <v>28400</v>
      </c>
      <c r="C40" s="7"/>
      <c r="D40" s="1"/>
    </row>
    <row r="41" spans="1:4" ht="27.75" thickBot="1">
      <c r="A41" s="23" t="s">
        <v>38</v>
      </c>
      <c r="B41" s="20">
        <f>SUM(B158)</f>
        <v>0</v>
      </c>
      <c r="C41" s="7"/>
      <c r="D41" s="1"/>
    </row>
    <row r="42" spans="1:4" ht="27.75" thickTop="1">
      <c r="A42" s="21" t="s">
        <v>39</v>
      </c>
      <c r="B42" s="17">
        <f>SUM(B40:B41)</f>
        <v>28400</v>
      </c>
      <c r="C42" s="7"/>
      <c r="D42" s="1"/>
    </row>
    <row r="43" spans="1:4" ht="27">
      <c r="A43" s="24"/>
      <c r="B43" s="17"/>
      <c r="C43" s="7"/>
      <c r="D43" s="1"/>
    </row>
    <row r="44" spans="1:4" ht="27">
      <c r="A44" s="18" t="s">
        <v>40</v>
      </c>
      <c r="B44" s="17">
        <f>SUM(B25+B30+B35)</f>
        <v>456100</v>
      </c>
      <c r="C44" s="7"/>
      <c r="D44" s="1"/>
    </row>
    <row r="45" spans="1:4" ht="27">
      <c r="A45" s="23" t="s">
        <v>41</v>
      </c>
      <c r="B45" s="22">
        <f>SUM(B26+B31+B36+B40)</f>
        <v>251800</v>
      </c>
      <c r="C45" s="7"/>
      <c r="D45" s="1"/>
    </row>
    <row r="46" spans="1:4" ht="27.75" thickBot="1">
      <c r="A46" s="23" t="s">
        <v>42</v>
      </c>
      <c r="B46" s="20">
        <f>SUM(B27+B32+B37+B41)</f>
        <v>76500</v>
      </c>
      <c r="C46" s="7"/>
      <c r="D46" s="1"/>
    </row>
    <row r="47" spans="1:4" ht="27.75" thickTop="1">
      <c r="A47" s="21" t="s">
        <v>43</v>
      </c>
      <c r="B47" s="22">
        <f>SUM(B44:B46)</f>
        <v>784400</v>
      </c>
      <c r="C47" s="7"/>
      <c r="D47" s="1"/>
    </row>
    <row r="48" spans="1:4" ht="27">
      <c r="A48" s="18"/>
      <c r="B48" s="22"/>
      <c r="C48" s="7"/>
      <c r="D48" s="1"/>
    </row>
    <row r="49" spans="1:4" ht="27">
      <c r="A49" s="21" t="s">
        <v>44</v>
      </c>
      <c r="B49" s="22">
        <f>B22-B47</f>
        <v>69400</v>
      </c>
      <c r="C49" s="7"/>
      <c r="D49" s="1"/>
    </row>
    <row r="50" spans="1:4" ht="27">
      <c r="A50" s="16"/>
      <c r="B50" s="17"/>
      <c r="C50" s="7"/>
      <c r="D50" s="1"/>
    </row>
    <row r="51" spans="1:4" ht="27.75" thickBot="1">
      <c r="A51" s="14" t="s">
        <v>45</v>
      </c>
      <c r="B51" s="14" t="s">
        <v>2</v>
      </c>
      <c r="C51" s="7"/>
      <c r="D51" s="1"/>
    </row>
    <row r="52" spans="1:4" ht="27" customHeight="1" thickBot="1">
      <c r="A52" s="25" t="s">
        <v>46</v>
      </c>
      <c r="B52" s="17"/>
      <c r="C52" s="7"/>
      <c r="D52" s="1"/>
    </row>
    <row r="53" spans="1:4" ht="23.25" customHeight="1">
      <c r="A53" s="16">
        <v>4</v>
      </c>
      <c r="B53" s="17">
        <v>104400</v>
      </c>
      <c r="C53" s="7"/>
      <c r="D53" s="1"/>
    </row>
    <row r="54" spans="1:4" ht="27">
      <c r="A54" s="16" t="s">
        <v>48</v>
      </c>
      <c r="B54" s="17">
        <v>8000</v>
      </c>
      <c r="C54" s="7"/>
      <c r="D54" s="1"/>
    </row>
    <row r="55" spans="1:4" ht="27">
      <c r="A55" s="16" t="s">
        <v>49</v>
      </c>
      <c r="B55" s="26">
        <v>1000</v>
      </c>
      <c r="C55" s="7"/>
      <c r="D55" s="1"/>
    </row>
    <row r="56" spans="1:4" ht="27">
      <c r="A56" s="16" t="s">
        <v>50</v>
      </c>
      <c r="B56" s="17">
        <v>2200</v>
      </c>
      <c r="C56" s="7"/>
      <c r="D56" s="1"/>
    </row>
    <row r="57" spans="1:4" ht="27">
      <c r="A57" s="16" t="s">
        <v>51</v>
      </c>
      <c r="B57" s="17">
        <v>2400</v>
      </c>
      <c r="C57" s="7"/>
      <c r="D57" s="1"/>
    </row>
    <row r="58" spans="1:4" ht="27.75" thickBot="1">
      <c r="A58" s="16" t="s">
        <v>52</v>
      </c>
      <c r="B58" s="20">
        <v>14500</v>
      </c>
      <c r="C58" s="7"/>
      <c r="D58" s="1"/>
    </row>
    <row r="59" spans="1:4" ht="27.75" thickTop="1">
      <c r="A59" s="21" t="s">
        <v>53</v>
      </c>
      <c r="B59" s="22">
        <f>SUM(B53:B58)</f>
        <v>132500</v>
      </c>
      <c r="C59" s="7"/>
      <c r="D59" s="1"/>
    </row>
    <row r="60" spans="1:4" ht="12.75" customHeight="1">
      <c r="A60" s="21"/>
      <c r="B60" s="17" t="s">
        <v>54</v>
      </c>
      <c r="C60" s="7"/>
      <c r="D60" s="1"/>
    </row>
    <row r="61" spans="1:4" ht="27.75" thickBot="1">
      <c r="A61" s="14" t="s">
        <v>26</v>
      </c>
      <c r="B61" s="17"/>
      <c r="C61" s="7"/>
      <c r="D61" s="1"/>
    </row>
    <row r="62" spans="1:4" ht="27">
      <c r="A62" s="16" t="s">
        <v>55</v>
      </c>
      <c r="B62" s="26">
        <v>10000</v>
      </c>
      <c r="C62" s="7"/>
      <c r="D62" s="1"/>
    </row>
    <row r="63" spans="1:4" ht="27">
      <c r="A63" s="16" t="s">
        <v>56</v>
      </c>
      <c r="B63" s="17">
        <v>10500</v>
      </c>
      <c r="C63" s="7"/>
      <c r="D63" s="1"/>
    </row>
    <row r="64" spans="1:4" ht="27">
      <c r="A64" s="16" t="s">
        <v>57</v>
      </c>
      <c r="B64" s="26">
        <v>7000</v>
      </c>
      <c r="C64" s="7"/>
      <c r="D64" s="1"/>
    </row>
    <row r="65" spans="1:4" ht="27">
      <c r="A65" s="16" t="s">
        <v>58</v>
      </c>
      <c r="B65" s="26">
        <v>5500</v>
      </c>
      <c r="C65" s="7"/>
      <c r="D65" s="1"/>
    </row>
    <row r="66" spans="1:4" ht="27">
      <c r="A66" s="16" t="s">
        <v>59</v>
      </c>
      <c r="B66" s="17">
        <v>3000</v>
      </c>
      <c r="C66" s="7"/>
      <c r="D66" s="1"/>
    </row>
    <row r="67" spans="1:4" ht="27">
      <c r="A67" s="16" t="s">
        <v>60</v>
      </c>
      <c r="B67" s="17">
        <v>4500</v>
      </c>
      <c r="C67" s="7"/>
      <c r="D67" s="1"/>
    </row>
    <row r="68" spans="1:4" ht="27">
      <c r="A68" s="16" t="s">
        <v>61</v>
      </c>
      <c r="B68" s="26">
        <v>4500</v>
      </c>
      <c r="C68" s="10">
        <v>0.03</v>
      </c>
      <c r="D68" s="1"/>
    </row>
    <row r="69" spans="1:4" ht="27">
      <c r="A69" s="16" t="s">
        <v>62</v>
      </c>
      <c r="B69" s="17">
        <v>10500</v>
      </c>
      <c r="C69" s="7"/>
      <c r="D69" s="1"/>
    </row>
    <row r="70" spans="1:4" ht="27">
      <c r="A70" s="16" t="s">
        <v>63</v>
      </c>
      <c r="B70" s="17">
        <v>1500</v>
      </c>
      <c r="C70" s="7"/>
      <c r="D70" s="1"/>
    </row>
    <row r="71" spans="1:4" ht="26.25" customHeight="1">
      <c r="A71" s="16" t="s">
        <v>22</v>
      </c>
      <c r="B71" s="17">
        <v>5500</v>
      </c>
      <c r="C71" s="7"/>
      <c r="D71" s="1"/>
    </row>
    <row r="72" spans="1:4" ht="27.75" customHeight="1">
      <c r="A72" s="16" t="s">
        <v>64</v>
      </c>
      <c r="B72" s="17">
        <v>4000</v>
      </c>
      <c r="C72" s="7"/>
      <c r="D72" s="1"/>
    </row>
    <row r="73" spans="1:4" ht="27.75" customHeight="1">
      <c r="A73" s="16" t="s">
        <v>65</v>
      </c>
      <c r="B73" s="17">
        <v>5500</v>
      </c>
      <c r="C73" s="7"/>
      <c r="D73" s="1"/>
    </row>
    <row r="74" spans="1:4" ht="26.25" customHeight="1">
      <c r="A74" s="16" t="s">
        <v>66</v>
      </c>
      <c r="B74" s="26">
        <v>7500</v>
      </c>
      <c r="C74" s="7"/>
      <c r="D74" s="1"/>
    </row>
    <row r="75" spans="1:4" ht="27" customHeight="1">
      <c r="A75" s="16" t="s">
        <v>67</v>
      </c>
      <c r="B75" s="26">
        <v>8000</v>
      </c>
      <c r="C75" s="7"/>
      <c r="D75" s="1"/>
    </row>
    <row r="76" spans="1:4" ht="21" customHeight="1">
      <c r="A76" s="16" t="s">
        <v>68</v>
      </c>
      <c r="B76" s="17">
        <v>7500</v>
      </c>
      <c r="C76" s="7"/>
      <c r="D76" s="1"/>
    </row>
    <row r="77" spans="1:4" ht="23.25" customHeight="1">
      <c r="A77" s="16" t="s">
        <v>69</v>
      </c>
      <c r="B77" s="17">
        <v>6000</v>
      </c>
      <c r="C77" s="7"/>
      <c r="D77" s="1"/>
    </row>
    <row r="78" spans="1:4" ht="20.25" customHeight="1">
      <c r="A78" s="16" t="s">
        <v>70</v>
      </c>
      <c r="B78" s="17">
        <v>5000</v>
      </c>
      <c r="C78" s="7"/>
      <c r="D78" s="1"/>
    </row>
    <row r="79" spans="1:4" s="2" customFormat="1" ht="22.5" customHeight="1" thickBot="1">
      <c r="A79" s="19" t="s">
        <v>71</v>
      </c>
      <c r="B79" s="20">
        <v>3600</v>
      </c>
      <c r="C79" s="9"/>
      <c r="D79" s="6"/>
    </row>
    <row r="80" spans="1:4" ht="24.75" customHeight="1" thickTop="1">
      <c r="A80" s="21" t="s">
        <v>53</v>
      </c>
      <c r="B80" s="17">
        <f>SUM(B62:B79)</f>
        <v>109600</v>
      </c>
      <c r="C80" s="7"/>
      <c r="D80" s="1"/>
    </row>
    <row r="81" spans="1:4" ht="26.25" customHeight="1" thickBot="1">
      <c r="A81" s="14" t="s">
        <v>27</v>
      </c>
      <c r="B81" s="17"/>
      <c r="C81" s="7"/>
      <c r="D81" s="1"/>
    </row>
    <row r="82" spans="1:4" ht="18" customHeight="1">
      <c r="A82" s="27"/>
      <c r="B82" s="26">
        <v>0</v>
      </c>
      <c r="C82" s="7"/>
      <c r="D82" s="1"/>
    </row>
    <row r="83" spans="1:4" ht="18" customHeight="1" thickBot="1">
      <c r="A83" s="18"/>
      <c r="B83" s="20">
        <v>0</v>
      </c>
      <c r="C83" s="7"/>
      <c r="D83" s="1"/>
    </row>
    <row r="84" spans="1:4" ht="27" customHeight="1" thickTop="1">
      <c r="A84" s="28" t="s">
        <v>53</v>
      </c>
      <c r="B84" s="22">
        <f>SUM(B82:B83)</f>
        <v>0</v>
      </c>
      <c r="C84" s="7"/>
      <c r="D84" s="1"/>
    </row>
    <row r="85" spans="1:4" ht="24" customHeight="1">
      <c r="A85" s="21" t="s">
        <v>72</v>
      </c>
      <c r="B85" s="17">
        <f>SUM(B59+B80+B84)</f>
        <v>242100</v>
      </c>
      <c r="C85" s="7"/>
      <c r="D85" s="1"/>
    </row>
    <row r="86" spans="1:4" ht="27.75" thickBot="1">
      <c r="A86" s="14" t="s">
        <v>73</v>
      </c>
      <c r="B86" s="14" t="s">
        <v>2</v>
      </c>
      <c r="C86" s="7"/>
      <c r="D86" s="1"/>
    </row>
    <row r="87" spans="1:4" ht="27.75" thickBot="1">
      <c r="A87" s="25" t="s">
        <v>29</v>
      </c>
      <c r="B87" s="17"/>
      <c r="C87" s="7"/>
      <c r="D87" s="1"/>
    </row>
    <row r="88" spans="1:4" ht="27">
      <c r="A88" s="16" t="s">
        <v>47</v>
      </c>
      <c r="B88" s="17">
        <v>195000</v>
      </c>
      <c r="C88" s="7"/>
      <c r="D88" s="1"/>
    </row>
    <row r="89" spans="1:4" ht="27">
      <c r="A89" s="16" t="s">
        <v>48</v>
      </c>
      <c r="B89" s="17">
        <v>15000</v>
      </c>
      <c r="C89" s="7"/>
      <c r="D89" s="1"/>
    </row>
    <row r="90" spans="1:4" ht="27">
      <c r="A90" s="16" t="s">
        <v>50</v>
      </c>
      <c r="B90" s="17">
        <v>1800</v>
      </c>
      <c r="C90" s="7"/>
      <c r="D90" s="1"/>
    </row>
    <row r="91" spans="1:4" ht="27">
      <c r="A91" s="16" t="s">
        <v>51</v>
      </c>
      <c r="B91" s="17">
        <v>4600</v>
      </c>
      <c r="C91" s="7"/>
      <c r="D91" s="1"/>
    </row>
    <row r="92" spans="1:4" ht="27.75" thickBot="1">
      <c r="A92" s="16" t="s">
        <v>74</v>
      </c>
      <c r="B92" s="20">
        <v>30500</v>
      </c>
      <c r="C92" s="7"/>
      <c r="D92" s="1"/>
    </row>
    <row r="93" spans="1:4" ht="27.75" thickTop="1">
      <c r="A93" s="21" t="s">
        <v>53</v>
      </c>
      <c r="B93" s="17">
        <f>SUM(B88:B92)</f>
        <v>246900</v>
      </c>
      <c r="C93" s="7"/>
      <c r="D93" s="1"/>
    </row>
    <row r="94" spans="1:4" ht="27">
      <c r="A94" s="16"/>
      <c r="B94" s="17"/>
      <c r="C94" s="7"/>
      <c r="D94" s="1"/>
    </row>
    <row r="95" spans="1:4" ht="27.75" thickBot="1">
      <c r="A95" s="14" t="s">
        <v>30</v>
      </c>
      <c r="B95" s="17"/>
      <c r="C95" s="7"/>
      <c r="D95" s="1"/>
    </row>
    <row r="96" spans="1:4" ht="27">
      <c r="A96" s="16" t="s">
        <v>75</v>
      </c>
      <c r="B96" s="17">
        <v>18000</v>
      </c>
      <c r="C96" s="7"/>
      <c r="D96" s="1"/>
    </row>
    <row r="97" spans="1:4" ht="27">
      <c r="A97" s="16" t="s">
        <v>61</v>
      </c>
      <c r="B97" s="26">
        <v>5200</v>
      </c>
      <c r="C97" s="10">
        <v>0.03</v>
      </c>
      <c r="D97" s="1"/>
    </row>
    <row r="98" spans="1:4" ht="27">
      <c r="A98" s="16" t="s">
        <v>76</v>
      </c>
      <c r="B98" s="26">
        <v>12000</v>
      </c>
      <c r="C98" s="7"/>
      <c r="D98" s="1"/>
    </row>
    <row r="99" spans="1:4" ht="27">
      <c r="A99" s="16" t="s">
        <v>22</v>
      </c>
      <c r="B99" s="17">
        <v>5000</v>
      </c>
      <c r="C99" s="7"/>
      <c r="D99" s="1"/>
    </row>
    <row r="100" spans="1:4" ht="27">
      <c r="A100" s="16" t="s">
        <v>77</v>
      </c>
      <c r="B100" s="17">
        <v>1000</v>
      </c>
      <c r="C100" s="7"/>
      <c r="D100" s="1"/>
    </row>
    <row r="101" spans="1:4" ht="27">
      <c r="A101" s="16" t="s">
        <v>78</v>
      </c>
      <c r="B101" s="17">
        <v>700</v>
      </c>
      <c r="C101" s="7"/>
      <c r="D101" s="1"/>
    </row>
    <row r="102" spans="1:4" ht="27">
      <c r="A102" s="16" t="s">
        <v>79</v>
      </c>
      <c r="B102" s="17">
        <v>1300</v>
      </c>
      <c r="C102" s="7"/>
      <c r="D102" s="1"/>
    </row>
    <row r="103" spans="1:4" ht="27">
      <c r="A103" s="16" t="s">
        <v>69</v>
      </c>
      <c r="B103" s="17">
        <v>3000</v>
      </c>
      <c r="C103" s="7"/>
      <c r="D103" s="1"/>
    </row>
    <row r="104" spans="1:4" ht="27">
      <c r="A104" s="29" t="s">
        <v>80</v>
      </c>
      <c r="B104" s="17">
        <v>1800</v>
      </c>
      <c r="C104" s="7"/>
      <c r="D104" s="1"/>
    </row>
    <row r="105" spans="1:4" ht="27">
      <c r="A105" s="29" t="s">
        <v>81</v>
      </c>
      <c r="B105" s="17">
        <v>1200</v>
      </c>
      <c r="C105" s="7"/>
      <c r="D105" s="1"/>
    </row>
    <row r="106" spans="1:4" ht="27">
      <c r="A106" s="16" t="s">
        <v>82</v>
      </c>
      <c r="B106" s="22">
        <v>1600</v>
      </c>
      <c r="C106" s="7"/>
      <c r="D106" s="1"/>
    </row>
    <row r="107" spans="1:4" ht="27.75" thickBot="1">
      <c r="A107" s="16" t="s">
        <v>83</v>
      </c>
      <c r="B107" s="20">
        <v>900</v>
      </c>
      <c r="C107" s="7"/>
      <c r="D107" s="1"/>
    </row>
    <row r="108" spans="1:4" ht="27.75" thickTop="1">
      <c r="A108" s="21" t="s">
        <v>53</v>
      </c>
      <c r="B108" s="17">
        <f>SUM(B96:B107)</f>
        <v>51700</v>
      </c>
      <c r="C108" s="7"/>
      <c r="D108" s="1"/>
    </row>
    <row r="109" spans="1:4" ht="27">
      <c r="A109" s="21"/>
      <c r="B109" s="17"/>
      <c r="C109" s="7"/>
      <c r="D109" s="1"/>
    </row>
    <row r="110" spans="1:4" ht="27.75" thickBot="1">
      <c r="A110" s="14" t="s">
        <v>84</v>
      </c>
      <c r="B110" s="17"/>
      <c r="C110" s="7"/>
      <c r="D110" s="1"/>
    </row>
    <row r="111" spans="1:4" ht="27">
      <c r="A111" s="18" t="s">
        <v>136</v>
      </c>
      <c r="B111" s="17">
        <v>2000</v>
      </c>
      <c r="C111" s="7"/>
      <c r="D111" s="1"/>
    </row>
    <row r="112" spans="1:4" ht="27.75" thickBot="1">
      <c r="A112" s="16" t="s">
        <v>135</v>
      </c>
      <c r="B112" s="20">
        <v>3100</v>
      </c>
      <c r="C112" s="7"/>
      <c r="D112" s="1"/>
    </row>
    <row r="113" spans="1:4" ht="25.5" customHeight="1" thickTop="1">
      <c r="A113" s="21" t="s">
        <v>53</v>
      </c>
      <c r="B113" s="22">
        <f>SUM(B111:B112)</f>
        <v>5100</v>
      </c>
      <c r="C113" s="7"/>
      <c r="D113" s="1"/>
    </row>
    <row r="114" spans="1:4" ht="18.75" customHeight="1">
      <c r="A114" s="16"/>
      <c r="B114" s="16"/>
      <c r="C114" s="7"/>
      <c r="D114" s="1"/>
    </row>
    <row r="115" spans="1:4" ht="24.75" customHeight="1">
      <c r="A115" s="21" t="s">
        <v>85</v>
      </c>
      <c r="B115" s="17">
        <f>SUM(B93+B108+B113)</f>
        <v>303700</v>
      </c>
      <c r="C115" s="7"/>
      <c r="D115" s="1"/>
    </row>
    <row r="116" spans="1:4" ht="21.75" customHeight="1">
      <c r="A116" s="16"/>
      <c r="B116" s="16"/>
      <c r="C116" s="7"/>
      <c r="D116" s="1"/>
    </row>
    <row r="117" spans="1:4" ht="27">
      <c r="A117" s="16"/>
      <c r="B117" s="24"/>
      <c r="C117" s="7"/>
      <c r="D117" s="1"/>
    </row>
    <row r="118" spans="1:4" ht="27.75" thickBot="1">
      <c r="A118" s="14" t="s">
        <v>86</v>
      </c>
      <c r="B118" s="14" t="s">
        <v>2</v>
      </c>
      <c r="C118" s="7"/>
      <c r="D118" s="1"/>
    </row>
    <row r="119" spans="1:4" ht="27.75" thickBot="1">
      <c r="A119" s="25" t="s">
        <v>87</v>
      </c>
      <c r="B119" s="17"/>
      <c r="C119" s="7"/>
      <c r="D119" s="1"/>
    </row>
    <row r="120" spans="1:4" ht="27">
      <c r="A120" s="16" t="s">
        <v>47</v>
      </c>
      <c r="B120" s="17">
        <v>55000</v>
      </c>
      <c r="C120" s="7"/>
      <c r="D120" s="1"/>
    </row>
    <row r="121" spans="1:4" ht="27">
      <c r="A121" s="16" t="s">
        <v>48</v>
      </c>
      <c r="B121" s="17">
        <v>4300</v>
      </c>
      <c r="C121" s="7"/>
      <c r="D121" s="1"/>
    </row>
    <row r="122" spans="1:4" ht="27">
      <c r="A122" s="16" t="s">
        <v>50</v>
      </c>
      <c r="B122" s="17">
        <v>1000</v>
      </c>
      <c r="C122" s="7"/>
      <c r="D122" s="1"/>
    </row>
    <row r="123" spans="1:4" ht="27">
      <c r="A123" s="16" t="s">
        <v>51</v>
      </c>
      <c r="B123" s="17">
        <v>2400</v>
      </c>
      <c r="C123" s="7"/>
      <c r="D123" s="1"/>
    </row>
    <row r="124" spans="1:4" ht="27.75" thickBot="1">
      <c r="A124" s="16" t="s">
        <v>88</v>
      </c>
      <c r="B124" s="20">
        <v>14000</v>
      </c>
      <c r="C124" s="7"/>
      <c r="D124" s="1"/>
    </row>
    <row r="125" spans="1:4" ht="27.75" thickTop="1">
      <c r="A125" s="21" t="s">
        <v>53</v>
      </c>
      <c r="B125" s="17">
        <f>SUM(B120:B124)</f>
        <v>76700</v>
      </c>
      <c r="C125" s="7"/>
      <c r="D125" s="1"/>
    </row>
    <row r="126" spans="1:4" ht="27">
      <c r="A126" s="16"/>
      <c r="B126" s="17"/>
      <c r="C126" s="7"/>
      <c r="D126" s="1"/>
    </row>
    <row r="127" spans="1:4" ht="27.75" thickBot="1">
      <c r="A127" s="14" t="s">
        <v>34</v>
      </c>
      <c r="B127" s="17"/>
      <c r="C127" s="7"/>
      <c r="D127" s="1"/>
    </row>
    <row r="128" spans="1:4" ht="27">
      <c r="A128" s="16" t="s">
        <v>89</v>
      </c>
      <c r="B128" s="17">
        <v>4500</v>
      </c>
      <c r="C128" s="7"/>
      <c r="D128" s="1"/>
    </row>
    <row r="129" spans="1:4" ht="27">
      <c r="A129" s="16" t="s">
        <v>61</v>
      </c>
      <c r="B129" s="17">
        <v>4400</v>
      </c>
      <c r="C129" s="10">
        <v>0.03</v>
      </c>
      <c r="D129" s="1"/>
    </row>
    <row r="130" spans="1:4" ht="27">
      <c r="A130" s="16" t="s">
        <v>90</v>
      </c>
      <c r="B130" s="17">
        <v>4500</v>
      </c>
      <c r="C130" s="7"/>
      <c r="D130" s="1"/>
    </row>
    <row r="131" spans="1:4" ht="27">
      <c r="A131" s="16" t="s">
        <v>91</v>
      </c>
      <c r="B131" s="17">
        <v>26000</v>
      </c>
      <c r="C131" s="7"/>
      <c r="D131" s="1"/>
    </row>
    <row r="132" spans="1:4" ht="27">
      <c r="A132" s="16" t="s">
        <v>22</v>
      </c>
      <c r="B132" s="17">
        <v>4000</v>
      </c>
      <c r="C132" s="7"/>
      <c r="D132" s="1"/>
    </row>
    <row r="133" spans="1:4" ht="27">
      <c r="A133" s="16" t="s">
        <v>92</v>
      </c>
      <c r="B133" s="17">
        <v>9200</v>
      </c>
      <c r="C133" s="7"/>
      <c r="D133" s="1"/>
    </row>
    <row r="134" spans="1:4" ht="27">
      <c r="A134" s="16" t="s">
        <v>93</v>
      </c>
      <c r="B134" s="17">
        <v>3500</v>
      </c>
      <c r="C134" s="7"/>
      <c r="D134" s="1"/>
    </row>
    <row r="135" spans="1:4" ht="27">
      <c r="A135" s="16" t="s">
        <v>94</v>
      </c>
      <c r="B135" s="17">
        <v>3500</v>
      </c>
      <c r="C135" s="7"/>
      <c r="D135" s="1"/>
    </row>
    <row r="136" spans="1:4" ht="27.75" thickBot="1">
      <c r="A136" s="16" t="s">
        <v>95</v>
      </c>
      <c r="B136" s="20">
        <v>2500</v>
      </c>
      <c r="C136" s="7"/>
      <c r="D136" s="1"/>
    </row>
    <row r="137" spans="1:4" ht="27.75" thickTop="1">
      <c r="A137" s="21" t="s">
        <v>53</v>
      </c>
      <c r="B137" s="17">
        <f>SUM(B128:B136)</f>
        <v>62100</v>
      </c>
      <c r="C137" s="7"/>
      <c r="D137" s="1"/>
    </row>
    <row r="138" spans="1:4" ht="27">
      <c r="A138" s="21"/>
      <c r="B138" s="17"/>
      <c r="C138" s="7"/>
      <c r="D138" s="1"/>
    </row>
    <row r="139" spans="1:4" ht="27.75" thickBot="1">
      <c r="A139" s="14" t="s">
        <v>35</v>
      </c>
      <c r="B139" s="17"/>
      <c r="C139" s="7"/>
      <c r="D139" s="1"/>
    </row>
    <row r="140" spans="1:4" ht="27">
      <c r="A140" s="18" t="s">
        <v>137</v>
      </c>
      <c r="B140" s="22">
        <v>71400</v>
      </c>
      <c r="C140" s="7"/>
      <c r="D140" s="1"/>
    </row>
    <row r="141" spans="1:4" ht="27">
      <c r="A141" s="18"/>
      <c r="B141" s="22">
        <v>0</v>
      </c>
      <c r="C141" s="7"/>
      <c r="D141" s="1"/>
    </row>
    <row r="142" spans="1:4" ht="27.75" thickBot="1">
      <c r="A142" s="18"/>
      <c r="B142" s="20">
        <v>0</v>
      </c>
      <c r="C142" s="7"/>
      <c r="D142" s="1"/>
    </row>
    <row r="143" spans="1:4" ht="27.75" thickTop="1">
      <c r="A143" s="21" t="s">
        <v>53</v>
      </c>
      <c r="B143" s="22">
        <f>SUM(B140:B142)</f>
        <v>71400</v>
      </c>
      <c r="C143" s="7"/>
      <c r="D143" s="1"/>
    </row>
    <row r="144" spans="1:4" ht="27">
      <c r="A144" s="16"/>
      <c r="B144" s="16"/>
      <c r="C144" s="7"/>
      <c r="D144" s="1"/>
    </row>
    <row r="145" spans="1:4" ht="27">
      <c r="A145" s="21" t="s">
        <v>96</v>
      </c>
      <c r="B145" s="17">
        <f>SUM(B125,B137,B143)</f>
        <v>210200</v>
      </c>
      <c r="C145" s="7"/>
      <c r="D145" s="1"/>
    </row>
    <row r="146" spans="1:4" ht="27">
      <c r="A146" s="16"/>
      <c r="B146" s="17"/>
      <c r="C146" s="7"/>
      <c r="D146" s="1"/>
    </row>
    <row r="147" spans="1:4" ht="27.75" thickBot="1">
      <c r="A147" s="14" t="s">
        <v>97</v>
      </c>
      <c r="B147" s="14" t="s">
        <v>2</v>
      </c>
      <c r="C147" s="7"/>
      <c r="D147" s="1"/>
    </row>
    <row r="148" spans="1:4" ht="27.75" thickBot="1">
      <c r="A148" s="25" t="s">
        <v>37</v>
      </c>
      <c r="B148" s="17"/>
      <c r="C148" s="7"/>
      <c r="D148" s="1"/>
    </row>
    <row r="149" spans="1:4" ht="27">
      <c r="A149" s="16" t="s">
        <v>98</v>
      </c>
      <c r="B149" s="17">
        <v>400</v>
      </c>
      <c r="C149" s="7"/>
      <c r="D149" s="1"/>
    </row>
    <row r="150" spans="1:4" ht="27">
      <c r="A150" s="16" t="s">
        <v>62</v>
      </c>
      <c r="B150" s="17">
        <v>0</v>
      </c>
      <c r="C150" s="7"/>
      <c r="D150" s="1"/>
    </row>
    <row r="151" spans="1:4" ht="27">
      <c r="A151" s="16" t="s">
        <v>99</v>
      </c>
      <c r="B151" s="17">
        <v>3000</v>
      </c>
      <c r="C151" s="7"/>
      <c r="D151" s="1"/>
    </row>
    <row r="152" spans="1:4" ht="27">
      <c r="A152" s="18" t="s">
        <v>100</v>
      </c>
      <c r="B152" s="17">
        <v>25000</v>
      </c>
      <c r="C152" s="7"/>
      <c r="D152" s="1"/>
    </row>
    <row r="153" spans="1:4" ht="27.75" thickBot="1">
      <c r="A153" s="16" t="s">
        <v>101</v>
      </c>
      <c r="B153" s="20">
        <v>0</v>
      </c>
      <c r="C153" s="7"/>
      <c r="D153" s="1"/>
    </row>
    <row r="154" spans="1:4" ht="27.75" thickTop="1">
      <c r="A154" s="21" t="s">
        <v>53</v>
      </c>
      <c r="B154" s="17">
        <f>SUM(B149:B153)</f>
        <v>28400</v>
      </c>
      <c r="C154" s="7"/>
      <c r="D154" s="1"/>
    </row>
    <row r="155" spans="1:4" ht="27">
      <c r="A155" s="21"/>
      <c r="B155" s="17"/>
      <c r="C155" s="7"/>
      <c r="D155" s="1"/>
    </row>
    <row r="156" spans="1:4" ht="27.75" thickBot="1">
      <c r="A156" s="14" t="s">
        <v>38</v>
      </c>
      <c r="B156" s="17"/>
      <c r="C156" s="7"/>
      <c r="D156" s="1"/>
    </row>
    <row r="157" spans="1:4" ht="27.75" thickBot="1">
      <c r="A157" s="23"/>
      <c r="B157" s="20">
        <v>0</v>
      </c>
      <c r="C157" s="7"/>
      <c r="D157" s="1"/>
    </row>
    <row r="158" spans="1:4" ht="27.75" thickTop="1">
      <c r="A158" s="21" t="s">
        <v>53</v>
      </c>
      <c r="B158" s="22">
        <f>SUM(B157:B157)</f>
        <v>0</v>
      </c>
      <c r="C158" s="7"/>
      <c r="D158" s="1"/>
    </row>
    <row r="159" spans="1:4" ht="27">
      <c r="A159" s="16"/>
      <c r="B159" s="16"/>
      <c r="C159" s="7"/>
      <c r="D159" s="1"/>
    </row>
    <row r="160" spans="1:4" ht="27">
      <c r="A160" s="16"/>
      <c r="B160" s="17" t="s">
        <v>54</v>
      </c>
      <c r="C160" s="7"/>
      <c r="D160" s="1"/>
    </row>
    <row r="161" spans="1:4" ht="27">
      <c r="A161" s="21" t="s">
        <v>102</v>
      </c>
      <c r="B161" s="17">
        <f>SUM(B154,B158)</f>
        <v>28400</v>
      </c>
      <c r="C161" s="7"/>
      <c r="D161" s="1"/>
    </row>
    <row r="162" spans="1:4" ht="27">
      <c r="A162" s="16"/>
      <c r="B162" s="16"/>
      <c r="C162" s="7"/>
      <c r="D162" s="1"/>
    </row>
    <row r="163" spans="1:4" ht="27">
      <c r="A163" s="16" t="s">
        <v>54</v>
      </c>
      <c r="B163" s="30" t="s">
        <v>54</v>
      </c>
      <c r="C163" s="7"/>
      <c r="D163" s="1"/>
    </row>
    <row r="164" spans="1:4" ht="27">
      <c r="A164" s="12" t="s">
        <v>103</v>
      </c>
      <c r="B164" s="19"/>
      <c r="C164" s="7"/>
      <c r="D164" s="1"/>
    </row>
    <row r="165" spans="1:4" ht="27.75" thickBot="1">
      <c r="A165" s="14" t="s">
        <v>104</v>
      </c>
      <c r="B165" s="15" t="s">
        <v>2</v>
      </c>
      <c r="C165" s="7"/>
      <c r="D165" s="1"/>
    </row>
    <row r="166" spans="1:4" ht="27">
      <c r="A166" s="16" t="s">
        <v>105</v>
      </c>
      <c r="B166" s="17">
        <v>6000</v>
      </c>
      <c r="C166" s="7"/>
      <c r="D166" s="1"/>
    </row>
    <row r="167" spans="1:4" ht="27">
      <c r="A167" s="16" t="s">
        <v>106</v>
      </c>
      <c r="B167" s="17">
        <v>122000</v>
      </c>
      <c r="C167" s="11">
        <v>0.022</v>
      </c>
      <c r="D167" s="1"/>
    </row>
    <row r="168" spans="1:4" ht="27">
      <c r="A168" s="16" t="s">
        <v>107</v>
      </c>
      <c r="B168" s="17">
        <v>14000</v>
      </c>
      <c r="C168" s="7"/>
      <c r="D168" s="1"/>
    </row>
    <row r="169" spans="1:4" ht="27">
      <c r="A169" s="18" t="s">
        <v>10</v>
      </c>
      <c r="B169" s="17">
        <v>2000</v>
      </c>
      <c r="C169" s="7"/>
      <c r="D169" s="1"/>
    </row>
    <row r="170" spans="1:4" ht="27">
      <c r="A170" s="18" t="s">
        <v>108</v>
      </c>
      <c r="B170" s="17">
        <v>275000</v>
      </c>
      <c r="C170" s="7"/>
      <c r="D170" s="1"/>
    </row>
    <row r="171" spans="1:4" ht="27">
      <c r="A171" s="16" t="s">
        <v>109</v>
      </c>
      <c r="B171" s="17">
        <v>300000</v>
      </c>
      <c r="C171" s="7"/>
      <c r="D171" s="1"/>
    </row>
    <row r="172" spans="1:4" ht="27">
      <c r="A172" s="19" t="s">
        <v>110</v>
      </c>
      <c r="B172" s="17">
        <v>2200</v>
      </c>
      <c r="C172" s="7"/>
      <c r="D172" s="1"/>
    </row>
    <row r="173" spans="1:4" ht="27">
      <c r="A173" s="19" t="s">
        <v>22</v>
      </c>
      <c r="B173" s="22">
        <v>1000</v>
      </c>
      <c r="C173" s="7"/>
      <c r="D173" s="1"/>
    </row>
    <row r="174" spans="1:4" ht="27">
      <c r="A174" s="19" t="s">
        <v>111</v>
      </c>
      <c r="B174" s="22">
        <v>21500</v>
      </c>
      <c r="C174" s="7"/>
      <c r="D174" s="1"/>
    </row>
    <row r="175" spans="1:4" ht="27.75" thickBot="1">
      <c r="A175" s="16" t="s">
        <v>112</v>
      </c>
      <c r="B175" s="20" t="s">
        <v>9</v>
      </c>
      <c r="C175" s="7"/>
      <c r="D175" s="1"/>
    </row>
    <row r="176" spans="1:4" ht="27.75" thickTop="1">
      <c r="A176" s="21" t="s">
        <v>113</v>
      </c>
      <c r="B176" s="17">
        <f>SUM(B166:B175)</f>
        <v>743700</v>
      </c>
      <c r="C176" s="7"/>
      <c r="D176" s="1"/>
    </row>
    <row r="177" spans="1:4" ht="27">
      <c r="A177" s="16"/>
      <c r="B177" s="16"/>
      <c r="C177" s="7"/>
      <c r="D177" s="1"/>
    </row>
    <row r="178" spans="1:4" ht="27">
      <c r="A178" s="18"/>
      <c r="B178" s="17"/>
      <c r="C178" s="7"/>
      <c r="D178" s="1"/>
    </row>
    <row r="179" spans="1:4" ht="27">
      <c r="A179" s="18"/>
      <c r="B179" s="13"/>
      <c r="C179" s="7"/>
      <c r="D179" s="1"/>
    </row>
    <row r="180" spans="1:4" ht="27.75" thickBot="1">
      <c r="A180" s="14" t="s">
        <v>114</v>
      </c>
      <c r="B180" s="15" t="s">
        <v>2</v>
      </c>
      <c r="C180" s="7"/>
      <c r="D180" s="1"/>
    </row>
    <row r="181" spans="1:4" ht="27">
      <c r="A181" s="18" t="s">
        <v>115</v>
      </c>
      <c r="B181" s="17">
        <f>SUM(B196)</f>
        <v>137600</v>
      </c>
      <c r="C181" s="7"/>
      <c r="D181" s="1"/>
    </row>
    <row r="182" spans="1:4" ht="27">
      <c r="A182" s="23" t="s">
        <v>116</v>
      </c>
      <c r="B182" s="22">
        <f>SUM(B218)</f>
        <v>525500</v>
      </c>
      <c r="C182" s="7"/>
      <c r="D182" s="1"/>
    </row>
    <row r="183" spans="1:4" ht="27.75" thickBot="1">
      <c r="A183" s="23" t="s">
        <v>117</v>
      </c>
      <c r="B183" s="20">
        <f>SUM(B223)</f>
        <v>0</v>
      </c>
      <c r="C183" s="7"/>
      <c r="D183" s="1"/>
    </row>
    <row r="184" spans="1:4" ht="27.75" thickTop="1">
      <c r="A184" s="21" t="s">
        <v>118</v>
      </c>
      <c r="B184" s="17">
        <f>SUM(B181:B183)</f>
        <v>663100</v>
      </c>
      <c r="C184" s="7"/>
      <c r="D184" s="1"/>
    </row>
    <row r="185" spans="1:4" ht="27">
      <c r="A185" s="24"/>
      <c r="B185" s="17"/>
      <c r="C185" s="7"/>
      <c r="D185" s="1"/>
    </row>
    <row r="186" spans="1:4" ht="27">
      <c r="A186" s="21" t="s">
        <v>44</v>
      </c>
      <c r="B186" s="17">
        <f>(B176-B184)</f>
        <v>80600</v>
      </c>
      <c r="C186" s="7"/>
      <c r="D186" s="1"/>
    </row>
    <row r="187" spans="1:4" ht="27">
      <c r="A187" s="24"/>
      <c r="B187" s="17"/>
      <c r="C187" s="7"/>
      <c r="D187" s="1"/>
    </row>
    <row r="188" spans="1:4" ht="27">
      <c r="A188" s="16"/>
      <c r="B188" s="24"/>
      <c r="C188" s="7"/>
      <c r="D188" s="1"/>
    </row>
    <row r="189" spans="1:4" ht="27.75" thickBot="1">
      <c r="A189" s="14" t="s">
        <v>119</v>
      </c>
      <c r="B189" s="14" t="s">
        <v>2</v>
      </c>
      <c r="C189" s="7"/>
      <c r="D189" s="1"/>
    </row>
    <row r="190" spans="1:4" ht="27.75" thickBot="1">
      <c r="A190" s="25" t="s">
        <v>120</v>
      </c>
      <c r="B190" s="17"/>
      <c r="C190" s="7"/>
      <c r="D190" s="1"/>
    </row>
    <row r="191" spans="1:4" ht="27">
      <c r="A191" s="16" t="s">
        <v>47</v>
      </c>
      <c r="B191" s="17">
        <v>110000</v>
      </c>
      <c r="C191" s="7"/>
      <c r="D191" s="1"/>
    </row>
    <row r="192" spans="1:4" ht="27">
      <c r="A192" s="16" t="s">
        <v>48</v>
      </c>
      <c r="B192" s="17">
        <v>8400</v>
      </c>
      <c r="C192" s="7"/>
      <c r="D192" s="1"/>
    </row>
    <row r="193" spans="1:4" ht="27">
      <c r="A193" s="16" t="s">
        <v>50</v>
      </c>
      <c r="B193" s="17">
        <v>1800</v>
      </c>
      <c r="C193" s="7"/>
      <c r="D193" s="1"/>
    </row>
    <row r="194" spans="1:4" ht="27">
      <c r="A194" s="16" t="s">
        <v>51</v>
      </c>
      <c r="B194" s="17">
        <v>2400</v>
      </c>
      <c r="C194" s="7"/>
      <c r="D194" s="1"/>
    </row>
    <row r="195" spans="1:4" ht="27.75" thickBot="1">
      <c r="A195" s="16" t="s">
        <v>52</v>
      </c>
      <c r="B195" s="20">
        <v>15000</v>
      </c>
      <c r="C195" s="7"/>
      <c r="D195" s="1"/>
    </row>
    <row r="196" spans="1:4" ht="27.75" thickTop="1">
      <c r="A196" s="21" t="s">
        <v>53</v>
      </c>
      <c r="B196" s="17">
        <f>SUM(B191:B195)</f>
        <v>137600</v>
      </c>
      <c r="C196" s="7"/>
      <c r="D196" s="1"/>
    </row>
    <row r="197" spans="1:4" ht="27">
      <c r="A197" s="21"/>
      <c r="B197" s="17"/>
      <c r="C197" s="7"/>
      <c r="D197" s="1"/>
    </row>
    <row r="198" spans="1:4" ht="27.75" thickBot="1">
      <c r="A198" s="14" t="s">
        <v>116</v>
      </c>
      <c r="B198" s="17"/>
      <c r="C198" s="7"/>
      <c r="D198" s="1"/>
    </row>
    <row r="199" spans="1:4" ht="23.25" customHeight="1">
      <c r="A199" s="16" t="s">
        <v>55</v>
      </c>
      <c r="B199" s="17">
        <v>10000</v>
      </c>
      <c r="C199" s="7"/>
      <c r="D199" s="1"/>
    </row>
    <row r="200" spans="1:4" ht="24" customHeight="1">
      <c r="A200" s="16" t="s">
        <v>89</v>
      </c>
      <c r="B200" s="17">
        <v>2900</v>
      </c>
      <c r="C200" s="7"/>
      <c r="D200" s="1"/>
    </row>
    <row r="201" spans="1:4" ht="21.75" customHeight="1">
      <c r="A201" s="16" t="s">
        <v>90</v>
      </c>
      <c r="B201" s="17">
        <v>4000</v>
      </c>
      <c r="C201" s="7"/>
      <c r="D201" s="1"/>
    </row>
    <row r="202" spans="1:4" ht="24.75" customHeight="1">
      <c r="A202" s="16" t="s">
        <v>121</v>
      </c>
      <c r="B202" s="17">
        <v>30000</v>
      </c>
      <c r="C202" s="7"/>
      <c r="D202" s="1"/>
    </row>
    <row r="203" spans="1:4" ht="26.25" customHeight="1">
      <c r="A203" s="16" t="s">
        <v>122</v>
      </c>
      <c r="B203" s="17">
        <v>1500</v>
      </c>
      <c r="C203" s="7"/>
      <c r="D203" s="1"/>
    </row>
    <row r="204" spans="1:4" ht="27" customHeight="1">
      <c r="A204" s="16" t="s">
        <v>123</v>
      </c>
      <c r="B204" s="31">
        <v>122000</v>
      </c>
      <c r="C204" s="11">
        <v>0.022</v>
      </c>
      <c r="D204" s="1"/>
    </row>
    <row r="205" spans="1:4" ht="22.5" customHeight="1">
      <c r="A205" s="16" t="s">
        <v>61</v>
      </c>
      <c r="B205" s="17">
        <v>4700</v>
      </c>
      <c r="C205" s="10">
        <v>0.03</v>
      </c>
      <c r="D205" s="1"/>
    </row>
    <row r="206" spans="1:4" ht="25.5" customHeight="1">
      <c r="A206" s="16" t="s">
        <v>124</v>
      </c>
      <c r="B206" s="17">
        <v>10000</v>
      </c>
      <c r="C206" s="7"/>
      <c r="D206" s="1"/>
    </row>
    <row r="207" spans="1:4" ht="21" customHeight="1">
      <c r="A207" s="16" t="s">
        <v>22</v>
      </c>
      <c r="B207" s="17">
        <v>3000</v>
      </c>
      <c r="C207" s="7"/>
      <c r="D207" s="1"/>
    </row>
    <row r="208" spans="1:4" ht="24" customHeight="1">
      <c r="A208" s="16" t="s">
        <v>125</v>
      </c>
      <c r="B208" s="17">
        <v>1500</v>
      </c>
      <c r="C208" s="7"/>
      <c r="D208" s="1"/>
    </row>
    <row r="209" spans="1:4" ht="26.25" customHeight="1">
      <c r="A209" s="16" t="s">
        <v>126</v>
      </c>
      <c r="B209" s="17">
        <v>3500</v>
      </c>
      <c r="C209" s="7"/>
      <c r="D209" s="1"/>
    </row>
    <row r="210" spans="1:4" ht="26.25" customHeight="1">
      <c r="A210" s="16" t="s">
        <v>127</v>
      </c>
      <c r="B210" s="17">
        <v>6000</v>
      </c>
      <c r="C210" s="7"/>
      <c r="D210" s="1"/>
    </row>
    <row r="211" spans="1:4" ht="24.75" customHeight="1">
      <c r="A211" s="16" t="s">
        <v>128</v>
      </c>
      <c r="B211" s="17">
        <v>800</v>
      </c>
      <c r="C211" s="7"/>
      <c r="D211" s="1"/>
    </row>
    <row r="212" spans="1:4" ht="24.75" customHeight="1">
      <c r="A212" s="16" t="s">
        <v>82</v>
      </c>
      <c r="B212" s="17">
        <v>5500</v>
      </c>
      <c r="C212" s="7"/>
      <c r="D212" s="1"/>
    </row>
    <row r="213" spans="1:4" ht="26.25" customHeight="1">
      <c r="A213" s="16" t="s">
        <v>129</v>
      </c>
      <c r="B213" s="17">
        <v>1500</v>
      </c>
      <c r="C213" s="7"/>
      <c r="D213" s="1"/>
    </row>
    <row r="214" spans="1:4" ht="26.25" customHeight="1">
      <c r="A214" s="16" t="s">
        <v>130</v>
      </c>
      <c r="B214" s="17">
        <v>250000</v>
      </c>
      <c r="C214" s="7"/>
      <c r="D214" s="1"/>
    </row>
    <row r="215" spans="1:4" ht="26.25" customHeight="1">
      <c r="A215" s="16" t="s">
        <v>131</v>
      </c>
      <c r="B215" s="17">
        <v>40000</v>
      </c>
      <c r="C215" s="7"/>
      <c r="D215" s="1"/>
    </row>
    <row r="216" spans="1:4" ht="24.75" customHeight="1">
      <c r="A216" s="16" t="s">
        <v>132</v>
      </c>
      <c r="B216" s="17">
        <v>27500</v>
      </c>
      <c r="C216" s="7"/>
      <c r="D216" s="1"/>
    </row>
    <row r="217" spans="1:4" ht="23.25" customHeight="1" thickBot="1">
      <c r="A217" s="16" t="s">
        <v>63</v>
      </c>
      <c r="B217" s="20">
        <v>1100</v>
      </c>
      <c r="C217" s="7"/>
      <c r="D217" s="1"/>
    </row>
    <row r="218" spans="1:4" ht="24.75" customHeight="1" thickTop="1">
      <c r="A218" s="21" t="s">
        <v>53</v>
      </c>
      <c r="B218" s="17">
        <f>SUM(B199:B217)</f>
        <v>525500</v>
      </c>
      <c r="C218" s="7"/>
      <c r="D218" s="1"/>
    </row>
    <row r="219" spans="1:4" ht="21" customHeight="1" thickBot="1">
      <c r="A219" s="14" t="s">
        <v>117</v>
      </c>
      <c r="B219" s="17"/>
      <c r="C219" s="7"/>
      <c r="D219" s="1"/>
    </row>
    <row r="220" spans="1:4" ht="23.25" customHeight="1">
      <c r="A220" s="32"/>
      <c r="B220" s="17">
        <v>0</v>
      </c>
      <c r="C220" s="7"/>
      <c r="D220" s="1"/>
    </row>
    <row r="221" spans="1:4" ht="14.25" customHeight="1">
      <c r="A221" s="32"/>
      <c r="B221" s="22">
        <v>0</v>
      </c>
      <c r="C221" s="7"/>
      <c r="D221" s="1"/>
    </row>
    <row r="222" spans="1:4" ht="3" customHeight="1" hidden="1" thickBot="1">
      <c r="A222" s="32"/>
      <c r="B222" s="20">
        <v>0</v>
      </c>
      <c r="C222" s="7"/>
      <c r="D222" s="1"/>
    </row>
    <row r="223" spans="1:4" ht="21.75" customHeight="1">
      <c r="A223" s="21" t="s">
        <v>53</v>
      </c>
      <c r="B223" s="17">
        <f>SUM(B220:B222)</f>
        <v>0</v>
      </c>
      <c r="C223" s="7"/>
      <c r="D223" s="1"/>
    </row>
    <row r="224" spans="1:4" ht="30" customHeight="1">
      <c r="A224" s="24" t="s">
        <v>133</v>
      </c>
      <c r="B224" s="17">
        <f>SUM(B196+B218+B223)</f>
        <v>663100</v>
      </c>
      <c r="C224" s="7"/>
      <c r="D224" s="1"/>
    </row>
    <row r="225" spans="1:2" ht="22.5">
      <c r="A225" s="33"/>
      <c r="B225" s="34"/>
    </row>
  </sheetData>
  <sheetProtection/>
  <printOptions/>
  <pageMargins left="0.9" right="0.11944444444444445" top="0.5097222222222222" bottom="0.5" header="0.25" footer="0.5"/>
  <pageSetup errors="dash" fitToHeight="0" fitToWidth="1" horizontalDpi="600" verticalDpi="600" orientation="portrait" scale="74"/>
  <headerFooter alignWithMargins="0">
    <oddHeader>&amp;LFiscal Year 2019-20
&amp;C&amp;"Times New Roman"&amp;16 Budget - City of Palm Valley, Texas&amp;R&amp;D</oddHeader>
    <oddFooter>&amp;L &amp;C
&amp;P&amp;R
</oddFooter>
  </headerFooter>
  <rowBreaks count="6" manualBreakCount="6">
    <brk id="23" max="255" man="1"/>
    <brk id="50" max="255" man="1"/>
    <brk id="116" max="255" man="1"/>
    <brk id="146" max="255" man="1"/>
    <brk id="162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loaves&amp;Fishes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Jennifer Gutierrez</cp:lastModifiedBy>
  <cp:lastPrinted>2020-09-11T18:38:38Z</cp:lastPrinted>
  <dcterms:created xsi:type="dcterms:W3CDTF">2008-06-25T11:56:11Z</dcterms:created>
  <dcterms:modified xsi:type="dcterms:W3CDTF">2020-09-15T15:12:44Z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